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u lieu Ha\CO QUAN BENH VIEN\hang nam\du toan - quyet toan\cong khai tai san hang nam nop vao quyet toan\Công khai 2023\Công khai tình hình thực hiện dự toán hàng quý, năm 2023\Năm 2023\"/>
    </mc:Choice>
  </mc:AlternateContent>
  <bookViews>
    <workbookView xWindow="0" yWindow="0" windowWidth="22770" windowHeight="9390"/>
  </bookViews>
  <sheets>
    <sheet name="Sheet1" sheetId="1" r:id="rId1"/>
  </sheets>
  <definedNames>
    <definedName name="_xlnm.Print_Area" localSheetId="0">Sheet1!$A$1:$F$81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1" l="1"/>
  <c r="G26" i="1"/>
  <c r="D26" i="1"/>
  <c r="D30" i="1"/>
  <c r="D29" i="1"/>
  <c r="F72" i="1" l="1"/>
  <c r="E72" i="1"/>
  <c r="F71" i="1"/>
  <c r="E71" i="1"/>
  <c r="G70" i="1"/>
  <c r="G56" i="1" s="1"/>
  <c r="G55" i="1" s="1"/>
  <c r="D70" i="1"/>
  <c r="C70" i="1"/>
  <c r="C56" i="1" s="1"/>
  <c r="C55" i="1" s="1"/>
  <c r="D46" i="1"/>
  <c r="G39" i="1"/>
  <c r="D39" i="1"/>
  <c r="C39" i="1"/>
  <c r="F34" i="1"/>
  <c r="G33" i="1"/>
  <c r="D33" i="1"/>
  <c r="G32" i="1"/>
  <c r="F30" i="1"/>
  <c r="E30" i="1"/>
  <c r="E29" i="1"/>
  <c r="F28" i="1"/>
  <c r="E28" i="1"/>
  <c r="F27" i="1"/>
  <c r="E27" i="1"/>
  <c r="G23" i="1"/>
  <c r="G16" i="1" s="1"/>
  <c r="C26" i="1"/>
  <c r="C23" i="1"/>
  <c r="C16" i="1" s="1"/>
  <c r="E26" i="1" l="1"/>
  <c r="D23" i="1"/>
  <c r="E70" i="1"/>
  <c r="F26" i="1"/>
  <c r="F33" i="1"/>
  <c r="C34" i="1"/>
  <c r="F70" i="1"/>
  <c r="D32" i="1"/>
  <c r="D56" i="1"/>
  <c r="F56" i="1" l="1"/>
  <c r="E56" i="1"/>
  <c r="D55" i="1"/>
  <c r="F23" i="1"/>
  <c r="E23" i="1"/>
  <c r="D16" i="1"/>
  <c r="E34" i="1"/>
  <c r="C33" i="1"/>
  <c r="F32" i="1"/>
  <c r="C32" i="1" l="1"/>
  <c r="E32" i="1" s="1"/>
  <c r="E33" i="1"/>
  <c r="E16" i="1"/>
  <c r="F16" i="1"/>
  <c r="E55" i="1"/>
  <c r="F55" i="1"/>
</calcChain>
</file>

<file path=xl/sharedStrings.xml><?xml version="1.0" encoding="utf-8"?>
<sst xmlns="http://schemas.openxmlformats.org/spreadsheetml/2006/main" count="101" uniqueCount="75">
  <si>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</si>
  <si>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</si>
  <si>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</si>
  <si>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</si>
  <si>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</si>
  <si>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</si>
  <si>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</si>
  <si>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</si>
  <si>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</si>
  <si>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</si>
  <si>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</si>
  <si>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</si>
  <si>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</si>
  <si>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</si>
  <si>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</si>
  <si>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</si>
  <si>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</si>
  <si>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</si>
  <si>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</si>
  <si>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</si>
  <si>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</si>
  <si>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</si>
  <si>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</si>
  <si>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</si>
  <si>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</si>
  <si>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</si>
  <si>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</si>
  <si>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</si>
  <si>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</si>
  <si>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</si>
  <si>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</si>
  <si>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</si>
  <si>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</si>
  <si>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</si>
  <si>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</si>
  <si>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</si>
  <si>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</si>
  <si>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</si>
  <si>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</si>
  <si>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</si>
  <si>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</si>
  <si>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</si>
  <si>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</si>
  <si>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</si>
  <si>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</si>
  <si>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</si>
  <si>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</si>
  <si>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</si>
  <si>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</si>
  <si>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</si>
  <si>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</si>
  <si>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</si>
  <si>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</si>
  <si>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</si>
  <si>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</si>
  <si>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</si>
  <si>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</si>
  <si>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</si>
  <si>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</si>
  <si>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</si>
  <si>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</si>
  <si>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</si>
  <si>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</si>
  <si>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</si>
  <si>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</si>
  <si>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Kế toán trưởng</t>
  </si>
  <si>
    <t>Giám đốc</t>
  </si>
  <si>
    <t>Tống Thị Thu Hà</t>
  </si>
  <si>
    <t>Nguyễn Ngọc Thanh</t>
  </si>
  <si>
    <t>Ngày      tháng  01 năm 2024</t>
  </si>
  <si>
    <t xml:space="preserve">        Bệnh viện Phổi Bắc Giang công khai tình hình thực hiện dự toán thu-chi ngân sách năm 2023 như sau:</t>
  </si>
  <si>
    <t>Ước Thực
 năm 2023</t>
  </si>
  <si>
    <t>Ước thực hiện năm 2023 so với năm trước (tỷ lệ %)</t>
  </si>
  <si>
    <t>Năm 2022</t>
  </si>
  <si>
    <t>CÔNG KHAI THỰC HIỆN DỰ TOÁN THU- CHI NGÂN SÁCH NĂM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</si>
</sst>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 _-;\-* #,##0.00\ _ _-;_-* &quot;-&quot;??\ _ _-;_-@_-"/>
    <numFmt numFmtId="164" formatCode="_-* #,##0\ _$_-;\-* #,##0\ _$_-;_-* &quot;-&quot;??\ _$_-;_-@_-"/>
    <numFmt numFmtId="165" formatCode="_-* #,##0&quot; &quot;_ _-;\-* #,##0&quot; &quot;_ _-;_-* &quot;-&quot;??&quot; &quot;_ _-;_-@_-"/>
    <numFmt numFmtId="166" formatCode="_-* #,##0.0\ _$_-;\-* #,##0.0\ _$_-;_-* &quot;-&quot;??\ _$_-;_-@_-"/>
    <numFmt numFmtId="167" formatCode="_-* #,##0.0&quot; &quot;_$_-;\-* #,##0.0&quot; &quot;_$_-;_-* &quot;-&quot;??&quot; &quot;_$_-;_-@_-"/>
    <numFmt numFmtId="168" formatCode="_-* #,##0.00&quot; &quot;_ _-;\-* #,##0.00&quot; &quot;_ _-;_-* &quot;-&quot;??&quot; &quot;_ _-;_-@_-"/>
  </numFmts>
  <fonts count="33" x14ac:knownFonts="1">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2"/>
      <color theme="1"/>
      <name val="Times New Roman"/>
      <family val="1"/>
    </font>
    <font>
      <b/>
      <sz val="11"/>
      <color theme="1"/>
      <name val="Times New Roman"/>
      <family val="1"/>
      <charset val="163"/>
    </font>
    <font>
      <sz val="11"/>
      <color theme="1"/>
      <name val="Times New Roman"/>
      <family val="1"/>
      <charset val="163"/>
    </font>
    <font>
      <i/>
      <sz val="11"/>
      <color theme="1"/>
      <name val="Times New Roman"/>
      <family val="1"/>
      <charset val="163"/>
    </font>
    <font>
      <b/>
      <i/>
      <sz val="12"/>
      <name val="Times New Roman"/>
      <family val="1"/>
    </font>
    <font>
      <sz val="12"/>
      <name val="Times New Roman"/>
      <family val="1"/>
      <charset val="163"/>
    </font>
    <font>
      <sz val="11"/>
      <name val="Times New Roman"/>
      <family val="1"/>
      <charset val="163"/>
    </font>
    <font>
      <b/>
      <i/>
      <sz val="11"/>
      <color theme="1"/>
      <name val="Times New Roman"/>
      <family val="1"/>
      <charset val="163"/>
    </font>
    <font>
      <sz val="11"/>
      <color theme="1"/>
      <name val="Times New Roman"/>
      <family val="1"/>
    </font>
    <font>
      <i/>
      <sz val="11"/>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b/>
      <sz val="11"/>
      <color theme="1"/>
      <name val="Times New Roman"/>
      <family val="1"/>
    </font>
    <font>
      <i/>
      <sz val="11"/>
      <name val="Times New Roman"/>
      <family val="1"/>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13">
    <xf numFmtId="0" fontId="0" fillId="0" borderId="0" xfId="0"/>
    <xf numFmtId="0" fontId="4" fillId="0" borderId="0" xfId="2" applyFont="1" applyFill="1" applyBorder="1"/>
    <xf numFmtId="3" fontId="4" fillId="0" borderId="0" xfId="2" applyNumberFormat="1" applyFont="1"/>
    <xf numFmtId="0" fontId="7" fillId="0" borderId="0" xfId="2" applyFont="1" applyFill="1" applyBorder="1"/>
    <xf numFmtId="3" fontId="7" fillId="0" borderId="0" xfId="2" applyNumberFormat="1" applyFont="1"/>
    <xf numFmtId="0" fontId="5" fillId="0" borderId="0" xfId="2" applyFont="1" applyAlignment="1">
      <alignment horizontal="center" vertical="center"/>
    </xf>
    <xf numFmtId="0" fontId="5" fillId="0" borderId="0" xfId="2" applyFont="1"/>
    <xf numFmtId="0" fontId="7" fillId="0" borderId="0" xfId="2" applyFont="1" applyFill="1" applyBorder="1" applyAlignment="1"/>
    <xf numFmtId="0" fontId="7" fillId="0" borderId="0" xfId="2" applyFont="1" applyAlignment="1">
      <alignment horizontal="center" vertical="center"/>
    </xf>
    <xf numFmtId="0" fontId="7" fillId="0" borderId="0" xfId="2" applyFont="1" applyAlignment="1">
      <alignment horizontal="center"/>
    </xf>
    <xf numFmtId="0" fontId="7" fillId="0" borderId="0" xfId="2" applyFont="1" applyFill="1" applyAlignment="1">
      <alignment horizontal="center"/>
    </xf>
    <xf numFmtId="0" fontId="7" fillId="0" borderId="0" xfId="2" applyFont="1" applyFill="1" applyBorder="1" applyAlignment="1">
      <alignment horizontal="center"/>
    </xf>
    <xf numFmtId="0" fontId="12" fillId="0" borderId="2" xfId="2" applyFont="1" applyBorder="1" applyAlignment="1">
      <alignment horizontal="center" vertical="center" wrapText="1"/>
    </xf>
    <xf numFmtId="0" fontId="12" fillId="0" borderId="2" xfId="2" applyFont="1" applyBorder="1" applyAlignment="1">
      <alignment horizontal="center" vertical="center"/>
    </xf>
    <xf numFmtId="0" fontId="12" fillId="0" borderId="2" xfId="2" applyFont="1" applyFill="1" applyBorder="1" applyAlignment="1">
      <alignment horizontal="center" vertical="center" wrapText="1"/>
    </xf>
    <xf numFmtId="43" fontId="12" fillId="0" borderId="2" xfId="1" applyFont="1" applyBorder="1" applyAlignment="1">
      <alignment horizontal="center" vertical="center" wrapText="1"/>
    </xf>
    <xf numFmtId="3" fontId="7" fillId="0" borderId="0" xfId="2" applyNumberFormat="1" applyFont="1" applyAlignment="1">
      <alignment horizontal="center" vertical="center" wrapText="1"/>
    </xf>
    <xf numFmtId="0" fontId="7" fillId="0" borderId="3" xfId="2" applyFont="1" applyBorder="1" applyAlignment="1">
      <alignment horizontal="center" vertical="center"/>
    </xf>
    <xf numFmtId="0" fontId="7" fillId="0" borderId="3" xfId="2" applyFont="1" applyFill="1" applyBorder="1" applyAlignment="1">
      <alignment horizontal="center" vertical="center"/>
    </xf>
    <xf numFmtId="43" fontId="7" fillId="0" borderId="3" xfId="1" applyFont="1" applyBorder="1" applyAlignment="1">
      <alignment horizontal="center" vertical="center"/>
    </xf>
    <xf numFmtId="0" fontId="7" fillId="0" borderId="2" xfId="2" applyFont="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wrapText="1"/>
    </xf>
    <xf numFmtId="164" fontId="9" fillId="0" borderId="2" xfId="1" applyNumberFormat="1" applyFont="1" applyFill="1" applyBorder="1" applyAlignment="1">
      <alignment horizontal="center"/>
    </xf>
    <xf numFmtId="164" fontId="10" fillId="0" borderId="2" xfId="1" applyNumberFormat="1" applyFont="1" applyFill="1" applyBorder="1" applyAlignment="1">
      <alignment horizontal="center"/>
    </xf>
    <xf numFmtId="43" fontId="10" fillId="0" borderId="2" xfId="1" applyFont="1" applyBorder="1" applyAlignment="1">
      <alignment horizontal="center"/>
    </xf>
    <xf numFmtId="164" fontId="10" fillId="0" borderId="2" xfId="1" applyNumberFormat="1" applyFont="1" applyBorder="1" applyAlignment="1">
      <alignment horizontal="center"/>
    </xf>
    <xf numFmtId="0" fontId="5" fillId="0" borderId="2" xfId="2" applyFont="1" applyBorder="1" applyAlignment="1">
      <alignment wrapText="1"/>
    </xf>
    <xf numFmtId="164" fontId="13" fillId="0" borderId="2" xfId="1" applyNumberFormat="1" applyFont="1" applyFill="1" applyBorder="1" applyAlignment="1">
      <alignment horizontal="center"/>
    </xf>
    <xf numFmtId="43" fontId="14" fillId="0" borderId="2" xfId="1" applyFont="1" applyBorder="1" applyAlignment="1">
      <alignment horizontal="center"/>
    </xf>
    <xf numFmtId="164" fontId="13" fillId="0" borderId="2" xfId="1" applyNumberFormat="1" applyFont="1" applyBorder="1" applyAlignment="1">
      <alignment horizontal="center"/>
    </xf>
    <xf numFmtId="3" fontId="7" fillId="0" borderId="0" xfId="2" applyNumberFormat="1" applyFont="1" applyAlignment="1">
      <alignment horizontal="center"/>
    </xf>
    <xf numFmtId="0" fontId="7" fillId="0" borderId="2" xfId="2" applyFont="1" applyBorder="1" applyAlignment="1">
      <alignment wrapText="1"/>
    </xf>
    <xf numFmtId="164" fontId="14" fillId="0" borderId="2" xfId="1" applyNumberFormat="1" applyFont="1" applyFill="1" applyBorder="1" applyAlignment="1">
      <alignment horizontal="center" wrapText="1"/>
    </xf>
    <xf numFmtId="164" fontId="14" fillId="0" borderId="2" xfId="1" applyNumberFormat="1" applyFont="1" applyFill="1" applyBorder="1" applyAlignment="1">
      <alignment horizontal="center"/>
    </xf>
    <xf numFmtId="164" fontId="14" fillId="0" borderId="2" xfId="1" applyNumberFormat="1" applyFont="1" applyBorder="1" applyAlignment="1">
      <alignment horizontal="center"/>
    </xf>
    <xf numFmtId="164" fontId="15" fillId="0" borderId="2" xfId="1" applyNumberFormat="1" applyFont="1" applyFill="1" applyBorder="1" applyAlignment="1">
      <alignment horizontal="center" wrapText="1"/>
    </xf>
    <xf numFmtId="164" fontId="13" fillId="0" borderId="2" xfId="1" applyNumberFormat="1" applyFont="1" applyFill="1" applyBorder="1" applyAlignment="1">
      <alignment horizontal="center" wrapText="1"/>
    </xf>
    <xf numFmtId="0" fontId="16" fillId="0" borderId="2" xfId="2" applyFont="1" applyBorder="1" applyAlignment="1">
      <alignment horizontal="center"/>
    </xf>
    <xf numFmtId="0" fontId="17" fillId="0" borderId="2" xfId="2" applyFont="1" applyBorder="1" applyAlignment="1">
      <alignment wrapText="1"/>
    </xf>
    <xf numFmtId="164" fontId="18" fillId="0" borderId="2" xfId="1" applyNumberFormat="1" applyFont="1" applyFill="1" applyBorder="1" applyAlignment="1">
      <alignment horizontal="center" wrapText="1"/>
    </xf>
    <xf numFmtId="164" fontId="18" fillId="0" borderId="2" xfId="1" applyNumberFormat="1" applyFont="1" applyBorder="1" applyAlignment="1">
      <alignment horizontal="center" wrapText="1"/>
    </xf>
    <xf numFmtId="3" fontId="18" fillId="0" borderId="4" xfId="1" applyNumberFormat="1" applyFont="1" applyBorder="1" applyAlignment="1">
      <alignment horizontal="center"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165" fontId="18" fillId="0" borderId="2" xfId="1" applyNumberFormat="1" applyFont="1" applyBorder="1" applyAlignment="1">
      <alignment horizontal="center" wrapText="1"/>
    </xf>
    <xf numFmtId="0" fontId="17" fillId="0" borderId="2" xfId="2" quotePrefix="1" applyFont="1" applyBorder="1" applyAlignment="1">
      <alignment wrapText="1"/>
    </xf>
    <xf numFmtId="165" fontId="18" fillId="0" borderId="2" xfId="1" quotePrefix="1" applyNumberFormat="1" applyFont="1" applyFill="1" applyBorder="1" applyAlignment="1">
      <alignment horizontal="center" wrapText="1"/>
    </xf>
    <xf numFmtId="165" fontId="18" fillId="0" borderId="2" xfId="1" applyNumberFormat="1" applyFont="1" applyFill="1" applyBorder="1" applyAlignment="1">
      <alignment horizontal="center"/>
    </xf>
    <xf numFmtId="165" fontId="18" fillId="0" borderId="2" xfId="1" applyNumberFormat="1" applyFont="1" applyBorder="1" applyAlignment="1">
      <alignment horizontal="center"/>
    </xf>
    <xf numFmtId="165" fontId="18" fillId="0" borderId="2" xfId="1" applyNumberFormat="1" applyFont="1" applyFill="1" applyBorder="1" applyAlignment="1">
      <alignment horizontal="center" wrapText="1"/>
    </xf>
    <xf numFmtId="165" fontId="14" fillId="0" borderId="2" xfId="1" applyNumberFormat="1" applyFont="1" applyBorder="1" applyAlignment="1">
      <alignment horizontal="center"/>
    </xf>
    <xf numFmtId="165" fontId="13" fillId="0" borderId="2" xfId="1" applyNumberFormat="1" applyFont="1" applyBorder="1" applyAlignment="1">
      <alignment horizontal="center"/>
    </xf>
    <xf numFmtId="0" fontId="9" fillId="0" borderId="2" xfId="2" applyFont="1" applyBorder="1" applyAlignment="1">
      <alignment horizontal="center" vertical="center"/>
    </xf>
    <xf numFmtId="0" fontId="9" fillId="0" borderId="2" xfId="2" applyFont="1" applyBorder="1" applyAlignment="1">
      <alignment wrapText="1"/>
    </xf>
    <xf numFmtId="164" fontId="19" fillId="0" borderId="2" xfId="1" applyNumberFormat="1" applyFont="1" applyFill="1" applyBorder="1" applyAlignment="1">
      <alignment horizontal="center"/>
    </xf>
    <xf numFmtId="165" fontId="19" fillId="0" borderId="2" xfId="1" applyNumberFormat="1" applyFont="1" applyBorder="1" applyAlignment="1">
      <alignment horizontal="center"/>
    </xf>
    <xf numFmtId="165" fontId="13" fillId="0" borderId="2" xfId="1" applyNumberFormat="1" applyFont="1" applyBorder="1" applyAlignment="1">
      <alignment horizontal="center" wrapText="1"/>
    </xf>
    <xf numFmtId="166" fontId="14" fillId="0" borderId="2" xfId="1" applyNumberFormat="1" applyFont="1" applyFill="1" applyBorder="1" applyAlignment="1">
      <alignment horizontal="center" wrapText="1"/>
    </xf>
    <xf numFmtId="166" fontId="14" fillId="0" borderId="2" xfId="1" applyNumberFormat="1" applyFont="1" applyBorder="1" applyAlignment="1">
      <alignment horizontal="center" wrapText="1"/>
    </xf>
    <xf numFmtId="166" fontId="14" fillId="0" borderId="2" xfId="1" applyNumberFormat="1" applyFont="1" applyFill="1" applyBorder="1" applyAlignment="1">
      <alignment horizontal="center"/>
    </xf>
    <xf numFmtId="166" fontId="14" fillId="0" borderId="2" xfId="1" applyNumberFormat="1" applyFont="1" applyBorder="1" applyAlignment="1">
      <alignment horizontal="center"/>
    </xf>
    <xf numFmtId="167" fontId="13" fillId="0" borderId="2" xfId="1" applyNumberFormat="1" applyFont="1" applyFill="1" applyBorder="1" applyAlignment="1">
      <alignment horizontal="center"/>
    </xf>
    <xf numFmtId="43" fontId="20" fillId="0" borderId="2" xfId="1" applyFont="1" applyBorder="1" applyAlignment="1">
      <alignment horizontal="center"/>
    </xf>
    <xf numFmtId="167" fontId="14" fillId="0" borderId="2" xfId="1" applyNumberFormat="1" applyFont="1" applyFill="1" applyBorder="1" applyAlignment="1">
      <alignment horizontal="center" wrapText="1"/>
    </xf>
    <xf numFmtId="164" fontId="14" fillId="0" borderId="2" xfId="1" applyNumberFormat="1" applyFont="1" applyBorder="1" applyAlignment="1">
      <alignment horizontal="center" wrapText="1"/>
    </xf>
    <xf numFmtId="164" fontId="21" fillId="0" borderId="2" xfId="1" applyNumberFormat="1" applyFont="1" applyFill="1" applyBorder="1" applyAlignment="1">
      <alignment horizontal="center"/>
    </xf>
    <xf numFmtId="164" fontId="21" fillId="0" borderId="2" xfId="1" applyNumberFormat="1" applyFont="1" applyBorder="1" applyAlignment="1">
      <alignment horizontal="center"/>
    </xf>
    <xf numFmtId="3" fontId="22" fillId="0" borderId="0" xfId="2" applyNumberFormat="1" applyFont="1" applyAlignment="1">
      <alignment horizontal="center"/>
    </xf>
    <xf numFmtId="0" fontId="23" fillId="0" borderId="2" xfId="2" applyFont="1" applyBorder="1" applyAlignment="1">
      <alignment horizontal="center" vertical="center"/>
    </xf>
    <xf numFmtId="164" fontId="24" fillId="0" borderId="2" xfId="1" applyNumberFormat="1" applyFont="1" applyFill="1" applyBorder="1" applyAlignment="1">
      <alignment horizontal="center"/>
    </xf>
    <xf numFmtId="164" fontId="24" fillId="0" borderId="2" xfId="1" applyNumberFormat="1" applyFont="1" applyBorder="1" applyAlignment="1">
      <alignment horizontal="center"/>
    </xf>
    <xf numFmtId="164" fontId="15" fillId="0" borderId="2" xfId="1" applyNumberFormat="1" applyFont="1" applyFill="1" applyBorder="1" applyAlignment="1">
      <alignment horizontal="center"/>
    </xf>
    <xf numFmtId="0" fontId="25" fillId="0" borderId="2" xfId="2" applyFont="1" applyBorder="1" applyAlignment="1">
      <alignment horizontal="center" vertical="center"/>
    </xf>
    <xf numFmtId="0" fontId="10" fillId="0" borderId="2" xfId="2" applyFont="1" applyBorder="1" applyAlignment="1">
      <alignment wrapText="1"/>
    </xf>
    <xf numFmtId="164" fontId="26" fillId="0" borderId="2" xfId="1" applyNumberFormat="1" applyFont="1" applyFill="1" applyBorder="1" applyAlignment="1">
      <alignment horizontal="center"/>
    </xf>
    <xf numFmtId="164" fontId="26" fillId="0" borderId="2" xfId="1" applyNumberFormat="1" applyFont="1" applyBorder="1" applyAlignment="1">
      <alignment horizontal="center"/>
    </xf>
    <xf numFmtId="3" fontId="2" fillId="0" borderId="0" xfId="2" applyNumberFormat="1" applyAlignment="1">
      <alignment horizontal="center"/>
    </xf>
    <xf numFmtId="3" fontId="0" fillId="0" borderId="0" xfId="0" applyNumberFormat="1" applyAlignment="1">
      <alignment horizontal="center"/>
    </xf>
    <xf numFmtId="167" fontId="27" fillId="0" borderId="2" xfId="1" applyNumberFormat="1" applyFont="1" applyFill="1" applyBorder="1" applyAlignment="1">
      <alignment horizontal="center"/>
    </xf>
    <xf numFmtId="164" fontId="27" fillId="0" borderId="2" xfId="1" applyNumberFormat="1" applyFont="1" applyBorder="1" applyAlignment="1">
      <alignment horizontal="center"/>
    </xf>
    <xf numFmtId="164" fontId="20" fillId="0" borderId="2" xfId="1" applyNumberFormat="1" applyFont="1" applyFill="1" applyBorder="1" applyAlignment="1">
      <alignment horizontal="center"/>
    </xf>
    <xf numFmtId="164" fontId="28" fillId="0" borderId="2" xfId="1" applyNumberFormat="1" applyFont="1" applyBorder="1" applyAlignment="1">
      <alignment horizontal="center"/>
    </xf>
    <xf numFmtId="0" fontId="2" fillId="0" borderId="0" xfId="2"/>
    <xf numFmtId="0" fontId="0" fillId="0" borderId="0" xfId="0" applyFill="1" applyBorder="1"/>
    <xf numFmtId="3" fontId="0" fillId="0" borderId="0" xfId="0" applyNumberFormat="1"/>
    <xf numFmtId="0" fontId="27" fillId="0" borderId="0" xfId="2" applyFont="1" applyAlignment="1">
      <alignment horizontal="center"/>
    </xf>
    <xf numFmtId="0" fontId="27" fillId="0" borderId="0" xfId="0" applyFont="1" applyAlignment="1">
      <alignment horizontal="center"/>
    </xf>
    <xf numFmtId="0" fontId="0" fillId="0" borderId="0" xfId="0" applyFill="1"/>
    <xf numFmtId="43" fontId="1" fillId="0" borderId="0" xfId="1" applyFont="1"/>
    <xf numFmtId="0" fontId="0" fillId="0" borderId="0" xfId="0" applyFont="1"/>
    <xf numFmtId="43" fontId="28" fillId="0" borderId="2" xfId="1" applyFont="1" applyFill="1" applyBorder="1" applyAlignment="1">
      <alignment horizontal="center"/>
    </xf>
    <xf numFmtId="43" fontId="24" fillId="0" borderId="2" xfId="1" applyFont="1" applyFill="1" applyBorder="1" applyAlignment="1">
      <alignment horizontal="center"/>
    </xf>
    <xf numFmtId="168" fontId="0" fillId="0" borderId="0" xfId="0" applyNumberFormat="1"/>
    <xf numFmtId="0" fontId="11" fillId="0" borderId="0" xfId="2" applyFont="1" applyAlignment="1">
      <alignment horizontal="left" vertical="center" wrapText="1"/>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0" fontId="32" fillId="0" borderId="0" xfId="2" applyFont="1" applyBorder="1" applyAlignment="1">
      <alignment horizontal="center"/>
    </xf>
    <xf numFmtId="0" fontId="10" fillId="0" borderId="1" xfId="2" applyFont="1" applyBorder="1" applyAlignment="1">
      <alignment horizontal="center"/>
    </xf>
    <xf numFmtId="0" fontId="29" fillId="0" borderId="0" xfId="2" applyFont="1" applyBorder="1" applyAlignment="1">
      <alignment horizontal="center"/>
    </xf>
    <xf numFmtId="0" fontId="30" fillId="0" borderId="0" xfId="2" applyFont="1" applyAlignment="1">
      <alignment horizontal="center"/>
    </xf>
    <xf numFmtId="0" fontId="30" fillId="0" borderId="0" xfId="2" applyFont="1" applyBorder="1" applyAlignment="1">
      <alignment horizontal="center"/>
    </xf>
    <xf numFmtId="0" fontId="31" fillId="0" borderId="0" xfId="2" applyFont="1" applyAlignment="1">
      <alignment horizont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3"/>
  <sheetViews>
    <sheetView tabSelected="1" topLeftCell="A61" workbookViewId="0">
      <selection activeCell="D15" sqref="D15"/>
    </sheetView>
  </sheetViews>
  <sheetFormatPr defaultRowHeight="15.75" x14ac:dyDescent="0.25"/>
  <cols>
    <col min="1" max="1" width="5.875" customWidth="1"/>
    <col min="2" max="2" width="26.25" customWidth="1"/>
    <col min="3" max="4" width="10.875" style="89" customWidth="1"/>
    <col min="5" max="5" width="10.75" style="90" customWidth="1"/>
    <col min="6" max="6" width="18.25" style="91" customWidth="1"/>
    <col min="7" max="7" width="11.875" style="85" hidden="1" customWidth="1"/>
    <col min="8" max="8" width="10.375" style="86" customWidth="1"/>
    <col min="9" max="9" width="10.875" customWidth="1"/>
    <col min="10" max="14" width="9" customWidth="1"/>
  </cols>
  <sheetData>
    <row r="1" spans="1:8" x14ac:dyDescent="0.25">
      <c r="A1" s="97" t="s">
        <v>0</v>
      </c>
      <c r="B1" s="97"/>
      <c r="C1" s="97"/>
      <c r="D1" s="97"/>
      <c r="E1" s="97"/>
      <c r="F1" s="97"/>
      <c r="G1" s="1"/>
      <c r="H1" s="2"/>
    </row>
    <row r="2" spans="1:8" ht="16.5" x14ac:dyDescent="0.25">
      <c r="A2" s="98" t="s">
        <v>1</v>
      </c>
      <c r="B2" s="98"/>
      <c r="C2" s="99" t="s">
        <v>2</v>
      </c>
      <c r="D2" s="99"/>
      <c r="E2" s="99"/>
      <c r="F2" s="99"/>
      <c r="G2" s="3"/>
      <c r="H2" s="4"/>
    </row>
    <row r="3" spans="1:8" ht="18.75" x14ac:dyDescent="0.3">
      <c r="A3" s="98" t="s">
        <v>3</v>
      </c>
      <c r="B3" s="98"/>
      <c r="C3" s="100" t="s">
        <v>4</v>
      </c>
      <c r="D3" s="100"/>
      <c r="E3" s="100"/>
      <c r="F3" s="100"/>
      <c r="G3" s="3"/>
      <c r="H3" s="4"/>
    </row>
    <row r="4" spans="1:8" x14ac:dyDescent="0.25">
      <c r="A4" s="5"/>
      <c r="B4" s="6"/>
      <c r="C4" s="101"/>
      <c r="D4" s="101"/>
      <c r="E4" s="101"/>
      <c r="F4" s="101"/>
      <c r="G4" s="3"/>
      <c r="H4" s="4"/>
    </row>
    <row r="5" spans="1:8" x14ac:dyDescent="0.25">
      <c r="A5" s="5"/>
      <c r="B5" s="6"/>
      <c r="C5" s="102"/>
      <c r="D5" s="102"/>
      <c r="E5" s="102"/>
      <c r="F5" s="102"/>
      <c r="G5" s="3"/>
      <c r="H5" s="4"/>
    </row>
    <row r="6" spans="1:8" x14ac:dyDescent="0.25">
      <c r="A6" s="103" t="s">
        <v>74</v>
      </c>
      <c r="B6" s="103"/>
      <c r="C6" s="103"/>
      <c r="D6" s="103"/>
      <c r="E6" s="103"/>
      <c r="F6" s="103"/>
      <c r="G6" s="3"/>
      <c r="H6" s="4"/>
    </row>
    <row r="7" spans="1:8" x14ac:dyDescent="0.25">
      <c r="A7" s="104" t="s">
        <v>5</v>
      </c>
      <c r="B7" s="104"/>
      <c r="C7" s="104"/>
      <c r="D7" s="104"/>
      <c r="E7" s="104"/>
      <c r="F7" s="104"/>
      <c r="G7" s="7"/>
      <c r="H7" s="4"/>
    </row>
    <row r="8" spans="1:8" x14ac:dyDescent="0.25">
      <c r="A8" s="104" t="s">
        <v>6</v>
      </c>
      <c r="B8" s="104"/>
      <c r="C8" s="104"/>
      <c r="D8" s="104"/>
      <c r="E8" s="104"/>
      <c r="F8" s="104"/>
      <c r="G8" s="7"/>
      <c r="H8" s="4"/>
    </row>
    <row r="9" spans="1:8" ht="16.5" x14ac:dyDescent="0.25">
      <c r="A9" s="105" t="s">
        <v>7</v>
      </c>
      <c r="B9" s="106"/>
      <c r="C9" s="106"/>
      <c r="D9" s="106"/>
      <c r="E9" s="106"/>
      <c r="F9" s="106"/>
      <c r="G9" s="7"/>
      <c r="H9" s="4"/>
    </row>
    <row r="10" spans="1:8" ht="16.5" x14ac:dyDescent="0.25">
      <c r="A10" s="95" t="s">
        <v>8</v>
      </c>
      <c r="B10" s="96"/>
      <c r="C10" s="96"/>
      <c r="D10" s="96"/>
      <c r="E10" s="96"/>
      <c r="F10" s="96"/>
      <c r="G10" s="7"/>
      <c r="H10" s="4"/>
    </row>
    <row r="11" spans="1:8" ht="41.25" customHeight="1" x14ac:dyDescent="0.25">
      <c r="A11" s="95" t="s">
        <v>70</v>
      </c>
      <c r="B11" s="95"/>
      <c r="C11" s="95"/>
      <c r="D11" s="95"/>
      <c r="E11" s="95"/>
      <c r="F11" s="95"/>
      <c r="G11" s="7"/>
      <c r="H11" s="4"/>
    </row>
    <row r="12" spans="1:8" x14ac:dyDescent="0.25">
      <c r="A12" s="8"/>
      <c r="B12" s="9"/>
      <c r="C12" s="10"/>
      <c r="D12" s="10"/>
      <c r="E12" s="108" t="s">
        <v>9</v>
      </c>
      <c r="F12" s="108"/>
      <c r="G12" s="11"/>
      <c r="H12" s="4"/>
    </row>
    <row r="13" spans="1:8" ht="74.25" customHeight="1" x14ac:dyDescent="0.25">
      <c r="A13" s="12" t="s">
        <v>10</v>
      </c>
      <c r="B13" s="13" t="s">
        <v>11</v>
      </c>
      <c r="C13" s="14" t="s">
        <v>12</v>
      </c>
      <c r="D13" s="14" t="s">
        <v>71</v>
      </c>
      <c r="E13" s="15" t="s">
        <v>13</v>
      </c>
      <c r="F13" s="12" t="s">
        <v>72</v>
      </c>
      <c r="G13" s="11" t="s">
        <v>73</v>
      </c>
      <c r="H13" s="16"/>
    </row>
    <row r="14" spans="1:8" x14ac:dyDescent="0.25">
      <c r="A14" s="17">
        <v>1</v>
      </c>
      <c r="B14" s="17">
        <v>2</v>
      </c>
      <c r="C14" s="18">
        <v>3</v>
      </c>
      <c r="D14" s="18">
        <v>4</v>
      </c>
      <c r="E14" s="19">
        <v>5</v>
      </c>
      <c r="F14" s="20">
        <v>6</v>
      </c>
      <c r="G14" s="3"/>
      <c r="H14" s="4"/>
    </row>
    <row r="15" spans="1:8" ht="31.5" x14ac:dyDescent="0.25">
      <c r="A15" s="21" t="s">
        <v>14</v>
      </c>
      <c r="B15" s="22" t="s">
        <v>15</v>
      </c>
      <c r="C15" s="23"/>
      <c r="D15" s="24"/>
      <c r="E15" s="25"/>
      <c r="F15" s="26"/>
      <c r="G15" s="3"/>
      <c r="H15" s="4"/>
    </row>
    <row r="16" spans="1:8" x14ac:dyDescent="0.25">
      <c r="A16" s="21" t="s">
        <v>16</v>
      </c>
      <c r="B16" s="27" t="s">
        <v>17</v>
      </c>
      <c r="C16" s="28">
        <f>C17+C20+C23</f>
        <v>45000</v>
      </c>
      <c r="D16" s="28">
        <f>D17+D20+D23</f>
        <v>63832.114000000009</v>
      </c>
      <c r="E16" s="29">
        <f>D16/C16*100</f>
        <v>141.84914222222224</v>
      </c>
      <c r="F16" s="29">
        <f t="shared" ref="F16" si="0">D16/G16*100</f>
        <v>120.39479054678512</v>
      </c>
      <c r="G16" s="30">
        <f>G17+G20+G23</f>
        <v>53019</v>
      </c>
      <c r="H16" s="31"/>
    </row>
    <row r="17" spans="1:8" x14ac:dyDescent="0.25">
      <c r="A17" s="20">
        <v>1</v>
      </c>
      <c r="B17" s="32" t="s">
        <v>18</v>
      </c>
      <c r="C17" s="33"/>
      <c r="D17" s="34"/>
      <c r="E17" s="29"/>
      <c r="F17" s="29"/>
      <c r="G17" s="35"/>
      <c r="H17" s="31"/>
    </row>
    <row r="18" spans="1:8" x14ac:dyDescent="0.25">
      <c r="A18" s="20"/>
      <c r="B18" s="32" t="s">
        <v>19</v>
      </c>
      <c r="C18" s="36"/>
      <c r="D18" s="34"/>
      <c r="E18" s="29"/>
      <c r="F18" s="29"/>
      <c r="G18" s="35"/>
      <c r="H18" s="31"/>
    </row>
    <row r="19" spans="1:8" x14ac:dyDescent="0.25">
      <c r="A19" s="20"/>
      <c r="B19" s="32" t="s">
        <v>19</v>
      </c>
      <c r="C19" s="33"/>
      <c r="D19" s="34"/>
      <c r="E19" s="29"/>
      <c r="F19" s="29"/>
      <c r="G19" s="35"/>
      <c r="H19" s="31"/>
    </row>
    <row r="20" spans="1:8" x14ac:dyDescent="0.25">
      <c r="A20" s="20">
        <v>2</v>
      </c>
      <c r="B20" s="32" t="s">
        <v>20</v>
      </c>
      <c r="C20" s="33"/>
      <c r="D20" s="34"/>
      <c r="E20" s="29"/>
      <c r="F20" s="29"/>
      <c r="G20" s="35"/>
      <c r="H20" s="31"/>
    </row>
    <row r="21" spans="1:8" x14ac:dyDescent="0.25">
      <c r="A21" s="20"/>
      <c r="B21" s="32" t="s">
        <v>21</v>
      </c>
      <c r="C21" s="37"/>
      <c r="D21" s="34"/>
      <c r="E21" s="29"/>
      <c r="F21" s="29"/>
      <c r="G21" s="35"/>
      <c r="H21" s="31"/>
    </row>
    <row r="22" spans="1:8" x14ac:dyDescent="0.25">
      <c r="A22" s="20"/>
      <c r="B22" s="32" t="s">
        <v>21</v>
      </c>
      <c r="C22" s="33"/>
      <c r="D22" s="34"/>
      <c r="E22" s="29"/>
      <c r="F22" s="29"/>
      <c r="G22" s="35"/>
      <c r="H22" s="31"/>
    </row>
    <row r="23" spans="1:8" x14ac:dyDescent="0.25">
      <c r="A23" s="38">
        <v>3</v>
      </c>
      <c r="B23" s="39" t="s">
        <v>22</v>
      </c>
      <c r="C23" s="40">
        <f t="shared" ref="C23" si="1">C26+C29+C30</f>
        <v>45000</v>
      </c>
      <c r="D23" s="40">
        <f>D26+D29+D30+15.83</f>
        <v>63832.114000000009</v>
      </c>
      <c r="E23" s="29">
        <f t="shared" ref="E23:E72" si="2">D23/C23*100</f>
        <v>141.84914222222224</v>
      </c>
      <c r="F23" s="29">
        <f>D23/G23*100</f>
        <v>120.39479054678512</v>
      </c>
      <c r="G23" s="41">
        <f t="shared" ref="G23" si="3">G26+G29+G30</f>
        <v>53019</v>
      </c>
      <c r="H23" s="42"/>
    </row>
    <row r="24" spans="1:8" x14ac:dyDescent="0.25">
      <c r="A24" s="43"/>
      <c r="B24" s="39" t="s">
        <v>23</v>
      </c>
      <c r="C24" s="40"/>
      <c r="D24" s="34"/>
      <c r="E24" s="29"/>
      <c r="F24" s="29"/>
      <c r="G24" s="35"/>
      <c r="H24" s="31"/>
    </row>
    <row r="25" spans="1:8" ht="31.5" x14ac:dyDescent="0.25">
      <c r="A25" s="43"/>
      <c r="B25" s="39" t="s">
        <v>24</v>
      </c>
      <c r="C25" s="40"/>
      <c r="D25" s="34"/>
      <c r="E25" s="29"/>
      <c r="F25" s="29"/>
      <c r="G25" s="35"/>
      <c r="H25" s="31"/>
    </row>
    <row r="26" spans="1:8" x14ac:dyDescent="0.25">
      <c r="A26" s="44"/>
      <c r="B26" s="45" t="s">
        <v>25</v>
      </c>
      <c r="C26" s="40">
        <f>C27+C28</f>
        <v>43430</v>
      </c>
      <c r="D26" s="34">
        <f>SUM(D27:D31)</f>
        <v>62298.509000000005</v>
      </c>
      <c r="E26" s="29">
        <f t="shared" si="2"/>
        <v>143.44579553304169</v>
      </c>
      <c r="F26" s="29">
        <f t="shared" ref="F26:F34" si="4">D26/G26*100</f>
        <v>121.1962511915647</v>
      </c>
      <c r="G26" s="46">
        <f>SUM(G27:G31)</f>
        <v>51403</v>
      </c>
      <c r="H26" s="31"/>
    </row>
    <row r="27" spans="1:8" x14ac:dyDescent="0.25">
      <c r="A27" s="43"/>
      <c r="B27" s="47" t="s">
        <v>26</v>
      </c>
      <c r="C27" s="48">
        <v>8430</v>
      </c>
      <c r="D27" s="49">
        <v>10720.837</v>
      </c>
      <c r="E27" s="29">
        <f t="shared" si="2"/>
        <v>127.17481613285884</v>
      </c>
      <c r="F27" s="29">
        <f t="shared" si="4"/>
        <v>111.40846929232046</v>
      </c>
      <c r="G27" s="50">
        <v>9623</v>
      </c>
      <c r="H27" s="31"/>
    </row>
    <row r="28" spans="1:8" x14ac:dyDescent="0.25">
      <c r="A28" s="43"/>
      <c r="B28" s="47" t="s">
        <v>27</v>
      </c>
      <c r="C28" s="48">
        <v>35000</v>
      </c>
      <c r="D28" s="49">
        <v>50040.694000000003</v>
      </c>
      <c r="E28" s="29">
        <f t="shared" si="2"/>
        <v>142.97341142857144</v>
      </c>
      <c r="F28" s="29">
        <f t="shared" si="4"/>
        <v>125.10173500000002</v>
      </c>
      <c r="G28" s="50">
        <v>40000</v>
      </c>
      <c r="H28" s="31"/>
    </row>
    <row r="29" spans="1:8" ht="31.5" x14ac:dyDescent="0.25">
      <c r="A29" s="43"/>
      <c r="B29" s="39" t="s">
        <v>28</v>
      </c>
      <c r="C29" s="51">
        <v>1200</v>
      </c>
      <c r="D29" s="49">
        <f>184+126.5+138</f>
        <v>448.5</v>
      </c>
      <c r="E29" s="29">
        <f t="shared" si="2"/>
        <v>37.375</v>
      </c>
      <c r="F29" s="29"/>
      <c r="G29" s="50">
        <v>239</v>
      </c>
      <c r="H29" s="31"/>
    </row>
    <row r="30" spans="1:8" ht="31.5" x14ac:dyDescent="0.25">
      <c r="A30" s="44"/>
      <c r="B30" s="45" t="s">
        <v>29</v>
      </c>
      <c r="C30" s="51">
        <v>370</v>
      </c>
      <c r="D30" s="49">
        <f>1068.435+0.84</f>
        <v>1069.2749999999999</v>
      </c>
      <c r="E30" s="29">
        <f t="shared" si="2"/>
        <v>288.99324324324323</v>
      </c>
      <c r="F30" s="29">
        <f t="shared" si="4"/>
        <v>77.652505446623081</v>
      </c>
      <c r="G30" s="50">
        <v>1377</v>
      </c>
      <c r="H30" s="31"/>
    </row>
    <row r="31" spans="1:8" x14ac:dyDescent="0.25">
      <c r="A31" s="43"/>
      <c r="B31" s="39" t="s">
        <v>30</v>
      </c>
      <c r="C31" s="40"/>
      <c r="D31" s="34">
        <v>19.202999999999999</v>
      </c>
      <c r="E31" s="29"/>
      <c r="F31" s="29"/>
      <c r="G31" s="52">
        <v>164</v>
      </c>
      <c r="H31" s="31"/>
    </row>
    <row r="32" spans="1:8" ht="31.5" x14ac:dyDescent="0.25">
      <c r="A32" s="21" t="s">
        <v>31</v>
      </c>
      <c r="B32" s="27" t="s">
        <v>32</v>
      </c>
      <c r="C32" s="28">
        <f>C33</f>
        <v>45000</v>
      </c>
      <c r="D32" s="28">
        <f>D33</f>
        <v>49657.533000000003</v>
      </c>
      <c r="E32" s="29">
        <f t="shared" si="2"/>
        <v>110.35007333333333</v>
      </c>
      <c r="F32" s="29">
        <f t="shared" si="4"/>
        <v>96.450486549480445</v>
      </c>
      <c r="G32" s="53">
        <f t="shared" ref="G32" si="5">G33</f>
        <v>51485</v>
      </c>
      <c r="H32" s="31"/>
    </row>
    <row r="33" spans="1:8" ht="31.5" x14ac:dyDescent="0.25">
      <c r="A33" s="54">
        <v>1</v>
      </c>
      <c r="B33" s="55" t="s">
        <v>33</v>
      </c>
      <c r="C33" s="56">
        <f>C34</f>
        <v>45000</v>
      </c>
      <c r="D33" s="56">
        <f>D34</f>
        <v>49657.533000000003</v>
      </c>
      <c r="E33" s="29">
        <f t="shared" si="2"/>
        <v>110.35007333333333</v>
      </c>
      <c r="F33" s="29">
        <f t="shared" si="4"/>
        <v>96.450486549480445</v>
      </c>
      <c r="G33" s="57">
        <f>G34</f>
        <v>51485</v>
      </c>
      <c r="H33" s="31"/>
    </row>
    <row r="34" spans="1:8" x14ac:dyDescent="0.25">
      <c r="A34" s="20" t="s">
        <v>34</v>
      </c>
      <c r="B34" s="32" t="s">
        <v>35</v>
      </c>
      <c r="C34" s="37">
        <f>C23</f>
        <v>45000</v>
      </c>
      <c r="D34" s="37">
        <v>49657.533000000003</v>
      </c>
      <c r="E34" s="29">
        <f t="shared" si="2"/>
        <v>110.35007333333333</v>
      </c>
      <c r="F34" s="29">
        <f t="shared" si="4"/>
        <v>96.450486549480445</v>
      </c>
      <c r="G34" s="58">
        <v>51485</v>
      </c>
      <c r="H34" s="31"/>
    </row>
    <row r="35" spans="1:8" ht="31.5" x14ac:dyDescent="0.25">
      <c r="A35" s="20" t="s">
        <v>36</v>
      </c>
      <c r="B35" s="32" t="s">
        <v>37</v>
      </c>
      <c r="C35" s="33"/>
      <c r="D35" s="34"/>
      <c r="E35" s="29"/>
      <c r="F35" s="29"/>
      <c r="G35" s="35"/>
      <c r="H35" s="31"/>
    </row>
    <row r="36" spans="1:8" x14ac:dyDescent="0.25">
      <c r="A36" s="54">
        <v>2</v>
      </c>
      <c r="B36" s="55" t="s">
        <v>38</v>
      </c>
      <c r="C36" s="36"/>
      <c r="D36" s="34"/>
      <c r="E36" s="29"/>
      <c r="F36" s="29"/>
      <c r="G36" s="35"/>
      <c r="H36" s="31"/>
    </row>
    <row r="37" spans="1:8" ht="31.5" x14ac:dyDescent="0.25">
      <c r="A37" s="20" t="s">
        <v>34</v>
      </c>
      <c r="B37" s="32" t="s">
        <v>39</v>
      </c>
      <c r="C37" s="33"/>
      <c r="D37" s="34"/>
      <c r="E37" s="29"/>
      <c r="F37" s="29"/>
      <c r="G37" s="35"/>
      <c r="H37" s="31"/>
    </row>
    <row r="38" spans="1:8" ht="31.5" x14ac:dyDescent="0.25">
      <c r="A38" s="20" t="s">
        <v>36</v>
      </c>
      <c r="B38" s="32" t="s">
        <v>40</v>
      </c>
      <c r="C38" s="36"/>
      <c r="D38" s="34"/>
      <c r="E38" s="29"/>
      <c r="F38" s="29"/>
      <c r="G38" s="35"/>
      <c r="H38" s="31"/>
    </row>
    <row r="39" spans="1:8" ht="31.5" x14ac:dyDescent="0.25">
      <c r="A39" s="21" t="s">
        <v>41</v>
      </c>
      <c r="B39" s="27" t="s">
        <v>42</v>
      </c>
      <c r="C39" s="33">
        <f>C46</f>
        <v>0</v>
      </c>
      <c r="D39" s="59">
        <f>D40+D43+D46</f>
        <v>0</v>
      </c>
      <c r="E39" s="29"/>
      <c r="F39" s="29"/>
      <c r="G39" s="60">
        <f>G40+G43+G46</f>
        <v>0</v>
      </c>
      <c r="H39" s="31"/>
    </row>
    <row r="40" spans="1:8" x14ac:dyDescent="0.25">
      <c r="A40" s="54">
        <v>1</v>
      </c>
      <c r="B40" s="55" t="s">
        <v>18</v>
      </c>
      <c r="C40" s="56"/>
      <c r="D40" s="61"/>
      <c r="E40" s="29"/>
      <c r="F40" s="29"/>
      <c r="G40" s="62"/>
      <c r="H40" s="31"/>
    </row>
    <row r="41" spans="1:8" x14ac:dyDescent="0.25">
      <c r="A41" s="21"/>
      <c r="B41" s="32" t="s">
        <v>19</v>
      </c>
      <c r="C41" s="37"/>
      <c r="D41" s="61"/>
      <c r="E41" s="29"/>
      <c r="F41" s="29"/>
      <c r="G41" s="62"/>
      <c r="H41" s="31"/>
    </row>
    <row r="42" spans="1:8" x14ac:dyDescent="0.25">
      <c r="A42" s="21"/>
      <c r="B42" s="32" t="s">
        <v>19</v>
      </c>
      <c r="C42" s="33"/>
      <c r="D42" s="61"/>
      <c r="E42" s="29"/>
      <c r="F42" s="29"/>
      <c r="G42" s="62"/>
      <c r="H42" s="31"/>
    </row>
    <row r="43" spans="1:8" x14ac:dyDescent="0.25">
      <c r="A43" s="54">
        <v>2</v>
      </c>
      <c r="B43" s="32" t="s">
        <v>20</v>
      </c>
      <c r="C43" s="33"/>
      <c r="D43" s="61"/>
      <c r="E43" s="29"/>
      <c r="F43" s="29"/>
      <c r="G43" s="62"/>
      <c r="H43" s="31"/>
    </row>
    <row r="44" spans="1:8" x14ac:dyDescent="0.25">
      <c r="A44" s="21"/>
      <c r="B44" s="32" t="s">
        <v>21</v>
      </c>
      <c r="C44" s="36"/>
      <c r="D44" s="61"/>
      <c r="E44" s="29"/>
      <c r="F44" s="29"/>
      <c r="G44" s="62"/>
      <c r="H44" s="31"/>
    </row>
    <row r="45" spans="1:8" x14ac:dyDescent="0.25">
      <c r="A45" s="20"/>
      <c r="B45" s="32" t="s">
        <v>21</v>
      </c>
      <c r="C45" s="33"/>
      <c r="D45" s="61"/>
      <c r="E45" s="29"/>
      <c r="F45" s="29"/>
      <c r="G45" s="62"/>
      <c r="H45" s="31"/>
    </row>
    <row r="46" spans="1:8" x14ac:dyDescent="0.25">
      <c r="A46" s="38">
        <v>3</v>
      </c>
      <c r="B46" s="39" t="s">
        <v>22</v>
      </c>
      <c r="C46" s="33"/>
      <c r="D46" s="61">
        <f>SUM(D47:D54)</f>
        <v>0</v>
      </c>
      <c r="E46" s="29"/>
      <c r="F46" s="29"/>
      <c r="G46" s="62"/>
      <c r="H46" s="31"/>
    </row>
    <row r="47" spans="1:8" x14ac:dyDescent="0.25">
      <c r="A47" s="43"/>
      <c r="B47" s="39" t="s">
        <v>23</v>
      </c>
      <c r="C47" s="33"/>
      <c r="D47" s="34"/>
      <c r="E47" s="29"/>
      <c r="F47" s="29"/>
      <c r="G47" s="35"/>
      <c r="H47" s="31"/>
    </row>
    <row r="48" spans="1:8" ht="31.5" x14ac:dyDescent="0.25">
      <c r="A48" s="43"/>
      <c r="B48" s="39" t="s">
        <v>24</v>
      </c>
      <c r="C48" s="33"/>
      <c r="D48" s="34"/>
      <c r="E48" s="29"/>
      <c r="F48" s="29"/>
      <c r="G48" s="35"/>
      <c r="H48" s="31"/>
    </row>
    <row r="49" spans="1:8" x14ac:dyDescent="0.25">
      <c r="A49" s="44"/>
      <c r="B49" s="45" t="s">
        <v>25</v>
      </c>
      <c r="C49" s="33"/>
      <c r="D49" s="34"/>
      <c r="E49" s="29"/>
      <c r="F49" s="29"/>
      <c r="G49" s="35"/>
      <c r="H49" s="31"/>
    </row>
    <row r="50" spans="1:8" x14ac:dyDescent="0.25">
      <c r="A50" s="43"/>
      <c r="B50" s="47" t="s">
        <v>26</v>
      </c>
      <c r="C50" s="33"/>
      <c r="D50" s="34"/>
      <c r="E50" s="29"/>
      <c r="F50" s="29"/>
      <c r="G50" s="35"/>
      <c r="H50" s="31"/>
    </row>
    <row r="51" spans="1:8" x14ac:dyDescent="0.25">
      <c r="A51" s="43"/>
      <c r="B51" s="47" t="s">
        <v>43</v>
      </c>
      <c r="C51" s="33"/>
      <c r="D51" s="34"/>
      <c r="E51" s="29"/>
      <c r="F51" s="29"/>
      <c r="G51" s="35"/>
      <c r="H51" s="31"/>
    </row>
    <row r="52" spans="1:8" ht="31.5" x14ac:dyDescent="0.25">
      <c r="A52" s="43"/>
      <c r="B52" s="39" t="s">
        <v>28</v>
      </c>
      <c r="C52" s="33"/>
      <c r="D52" s="61">
        <v>0</v>
      </c>
      <c r="E52" s="29"/>
      <c r="F52" s="29"/>
      <c r="G52" s="62">
        <v>0</v>
      </c>
      <c r="H52" s="31"/>
    </row>
    <row r="53" spans="1:8" ht="31.5" x14ac:dyDescent="0.25">
      <c r="A53" s="44"/>
      <c r="B53" s="45" t="s">
        <v>44</v>
      </c>
      <c r="C53" s="33"/>
      <c r="D53" s="61"/>
      <c r="E53" s="29"/>
      <c r="F53" s="29"/>
      <c r="G53" s="62"/>
      <c r="H53" s="31"/>
    </row>
    <row r="54" spans="1:8" x14ac:dyDescent="0.25">
      <c r="A54" s="43"/>
      <c r="B54" s="39" t="s">
        <v>30</v>
      </c>
      <c r="C54" s="33"/>
      <c r="D54" s="34"/>
      <c r="E54" s="29"/>
      <c r="F54" s="29"/>
      <c r="G54" s="35"/>
      <c r="H54" s="31"/>
    </row>
    <row r="55" spans="1:8" ht="31.5" x14ac:dyDescent="0.25">
      <c r="A55" s="21" t="s">
        <v>45</v>
      </c>
      <c r="B55" s="27" t="s">
        <v>46</v>
      </c>
      <c r="C55" s="28">
        <f>C56</f>
        <v>10964</v>
      </c>
      <c r="D55" s="63">
        <f>D56</f>
        <v>3752.0990000000002</v>
      </c>
      <c r="E55" s="29">
        <f t="shared" si="2"/>
        <v>34.221990149580442</v>
      </c>
      <c r="F55" s="64">
        <f t="shared" ref="F55:F72" si="6">D55/G55*100</f>
        <v>54.895376737381127</v>
      </c>
      <c r="G55" s="30">
        <f t="shared" ref="G55" si="7">G56</f>
        <v>6835</v>
      </c>
      <c r="H55" s="31"/>
    </row>
    <row r="56" spans="1:8" x14ac:dyDescent="0.25">
      <c r="A56" s="21" t="s">
        <v>16</v>
      </c>
      <c r="B56" s="27" t="s">
        <v>47</v>
      </c>
      <c r="C56" s="33">
        <f>C57+C60+C67+C70</f>
        <v>10964</v>
      </c>
      <c r="D56" s="65">
        <f t="shared" ref="D56" si="8">D57+D60+D67+D70</f>
        <v>3752.0990000000002</v>
      </c>
      <c r="E56" s="29">
        <f t="shared" si="2"/>
        <v>34.221990149580442</v>
      </c>
      <c r="F56" s="64">
        <f t="shared" si="6"/>
        <v>54.895376737381127</v>
      </c>
      <c r="G56" s="66">
        <f t="shared" ref="G56" si="9">G57+G60+G67+G70</f>
        <v>6835</v>
      </c>
      <c r="H56" s="31"/>
    </row>
    <row r="57" spans="1:8" x14ac:dyDescent="0.25">
      <c r="A57" s="21">
        <v>1</v>
      </c>
      <c r="B57" s="27" t="s">
        <v>38</v>
      </c>
      <c r="C57" s="33"/>
      <c r="D57" s="34"/>
      <c r="E57" s="29"/>
      <c r="F57" s="64"/>
      <c r="G57" s="35"/>
      <c r="H57" s="31"/>
    </row>
    <row r="58" spans="1:8" ht="31.5" x14ac:dyDescent="0.25">
      <c r="A58" s="20" t="s">
        <v>48</v>
      </c>
      <c r="B58" s="32" t="s">
        <v>39</v>
      </c>
      <c r="C58" s="34"/>
      <c r="D58" s="34"/>
      <c r="E58" s="29"/>
      <c r="F58" s="64"/>
      <c r="G58" s="35"/>
      <c r="H58" s="31"/>
    </row>
    <row r="59" spans="1:8" ht="31.5" x14ac:dyDescent="0.25">
      <c r="A59" s="20" t="s">
        <v>49</v>
      </c>
      <c r="B59" s="32" t="s">
        <v>40</v>
      </c>
      <c r="C59" s="34"/>
      <c r="D59" s="67"/>
      <c r="E59" s="29"/>
      <c r="F59" s="64"/>
      <c r="G59" s="68"/>
      <c r="H59" s="69"/>
    </row>
    <row r="60" spans="1:8" ht="31.5" x14ac:dyDescent="0.25">
      <c r="A60" s="70">
        <v>2</v>
      </c>
      <c r="B60" s="27" t="s">
        <v>50</v>
      </c>
      <c r="C60" s="28"/>
      <c r="D60" s="71"/>
      <c r="E60" s="29"/>
      <c r="F60" s="64"/>
      <c r="G60" s="72"/>
      <c r="H60" s="31"/>
    </row>
    <row r="61" spans="1:8" ht="31.5" x14ac:dyDescent="0.25">
      <c r="A61" s="44" t="s">
        <v>51</v>
      </c>
      <c r="B61" s="32" t="s">
        <v>52</v>
      </c>
      <c r="C61" s="73"/>
      <c r="D61" s="34"/>
      <c r="E61" s="29"/>
      <c r="F61" s="64"/>
      <c r="G61" s="35"/>
      <c r="H61" s="31"/>
    </row>
    <row r="62" spans="1:8" ht="31.5" x14ac:dyDescent="0.25">
      <c r="A62" s="74"/>
      <c r="B62" s="75" t="s">
        <v>53</v>
      </c>
      <c r="C62" s="73"/>
      <c r="D62" s="34"/>
      <c r="E62" s="29"/>
      <c r="F62" s="64"/>
      <c r="G62" s="35"/>
      <c r="H62" s="31"/>
    </row>
    <row r="63" spans="1:8" ht="31.5" x14ac:dyDescent="0.25">
      <c r="A63" s="74"/>
      <c r="B63" s="75" t="s">
        <v>54</v>
      </c>
      <c r="C63" s="76"/>
      <c r="D63" s="76"/>
      <c r="E63" s="29"/>
      <c r="F63" s="64"/>
      <c r="G63" s="77"/>
      <c r="H63" s="78"/>
    </row>
    <row r="64" spans="1:8" ht="31.5" x14ac:dyDescent="0.25">
      <c r="A64" s="74"/>
      <c r="B64" s="75" t="s">
        <v>55</v>
      </c>
      <c r="C64" s="28"/>
      <c r="D64" s="71"/>
      <c r="E64" s="29"/>
      <c r="F64" s="64"/>
      <c r="G64" s="72"/>
      <c r="H64" s="78"/>
    </row>
    <row r="65" spans="1:9" ht="31.5" x14ac:dyDescent="0.25">
      <c r="A65" s="44" t="s">
        <v>56</v>
      </c>
      <c r="B65" s="32" t="s">
        <v>57</v>
      </c>
      <c r="C65" s="28"/>
      <c r="D65" s="71"/>
      <c r="E65" s="29"/>
      <c r="F65" s="64"/>
      <c r="G65" s="72"/>
      <c r="H65" s="78"/>
    </row>
    <row r="66" spans="1:9" ht="31.5" x14ac:dyDescent="0.25">
      <c r="A66" s="44" t="s">
        <v>58</v>
      </c>
      <c r="B66" s="32" t="s">
        <v>59</v>
      </c>
      <c r="C66" s="28"/>
      <c r="D66" s="71"/>
      <c r="E66" s="29"/>
      <c r="F66" s="64"/>
      <c r="G66" s="72"/>
      <c r="H66" s="78"/>
    </row>
    <row r="67" spans="1:9" ht="31.5" x14ac:dyDescent="0.25">
      <c r="A67" s="21">
        <v>3</v>
      </c>
      <c r="B67" s="27" t="s">
        <v>60</v>
      </c>
      <c r="C67" s="28"/>
      <c r="D67" s="71"/>
      <c r="E67" s="29"/>
      <c r="F67" s="64"/>
      <c r="G67" s="72"/>
      <c r="H67" s="79"/>
    </row>
    <row r="68" spans="1:9" x14ac:dyDescent="0.25">
      <c r="A68" s="20" t="s">
        <v>61</v>
      </c>
      <c r="B68" s="32" t="s">
        <v>35</v>
      </c>
      <c r="C68" s="28"/>
      <c r="D68" s="71"/>
      <c r="E68" s="29"/>
      <c r="F68" s="64"/>
      <c r="G68" s="72"/>
      <c r="H68" s="79"/>
    </row>
    <row r="69" spans="1:9" ht="31.5" x14ac:dyDescent="0.25">
      <c r="A69" s="20" t="s">
        <v>62</v>
      </c>
      <c r="B69" s="32" t="s">
        <v>59</v>
      </c>
      <c r="C69" s="28"/>
      <c r="D69" s="71"/>
      <c r="E69" s="29"/>
      <c r="F69" s="64"/>
      <c r="G69" s="72"/>
      <c r="H69" s="79"/>
    </row>
    <row r="70" spans="1:9" ht="31.5" x14ac:dyDescent="0.25">
      <c r="A70" s="21">
        <v>4</v>
      </c>
      <c r="B70" s="27" t="s">
        <v>33</v>
      </c>
      <c r="C70" s="80">
        <f>C71+C72</f>
        <v>10964</v>
      </c>
      <c r="D70" s="80">
        <f>D71+D72</f>
        <v>3752.0990000000002</v>
      </c>
      <c r="E70" s="29">
        <f t="shared" si="2"/>
        <v>34.221990149580442</v>
      </c>
      <c r="F70" s="64">
        <f t="shared" si="6"/>
        <v>54.895376737381127</v>
      </c>
      <c r="G70" s="81">
        <f>G71+G72</f>
        <v>6835</v>
      </c>
      <c r="H70" s="79"/>
    </row>
    <row r="71" spans="1:9" x14ac:dyDescent="0.25">
      <c r="A71" s="20" t="s">
        <v>63</v>
      </c>
      <c r="B71" s="32" t="s">
        <v>35</v>
      </c>
      <c r="C71" s="82">
        <f>1715+148</f>
        <v>1863</v>
      </c>
      <c r="D71" s="92">
        <v>1863</v>
      </c>
      <c r="E71" s="29">
        <f t="shared" si="2"/>
        <v>100</v>
      </c>
      <c r="F71" s="64">
        <f t="shared" si="6"/>
        <v>40.176838473150745</v>
      </c>
      <c r="G71" s="83">
        <v>4637</v>
      </c>
      <c r="H71" s="79"/>
    </row>
    <row r="72" spans="1:9" ht="31.5" x14ac:dyDescent="0.25">
      <c r="A72" s="20" t="s">
        <v>64</v>
      </c>
      <c r="B72" s="32" t="s">
        <v>59</v>
      </c>
      <c r="C72" s="34">
        <v>9101</v>
      </c>
      <c r="D72" s="93">
        <v>1889.0989999999999</v>
      </c>
      <c r="E72" s="29">
        <f t="shared" si="2"/>
        <v>20.757048675969671</v>
      </c>
      <c r="F72" s="64">
        <f t="shared" si="6"/>
        <v>85.94626933575978</v>
      </c>
      <c r="G72" s="72">
        <v>2198</v>
      </c>
      <c r="H72" s="79"/>
    </row>
    <row r="74" spans="1:9" ht="16.5" x14ac:dyDescent="0.25">
      <c r="A74" s="84"/>
      <c r="B74" s="84"/>
      <c r="C74" s="84"/>
      <c r="D74" s="109" t="s">
        <v>69</v>
      </c>
      <c r="E74" s="109"/>
      <c r="F74" s="109"/>
      <c r="I74" s="94"/>
    </row>
    <row r="75" spans="1:9" ht="16.5" x14ac:dyDescent="0.25">
      <c r="A75" s="84"/>
      <c r="B75" s="87" t="s">
        <v>65</v>
      </c>
      <c r="C75" s="84"/>
      <c r="D75" s="110" t="s">
        <v>66</v>
      </c>
      <c r="E75" s="110"/>
      <c r="F75" s="110"/>
    </row>
    <row r="76" spans="1:9" ht="16.5" x14ac:dyDescent="0.25">
      <c r="A76" s="84"/>
      <c r="B76" s="87"/>
      <c r="C76" s="84"/>
      <c r="D76" s="109"/>
      <c r="E76" s="109"/>
      <c r="F76" s="109"/>
    </row>
    <row r="77" spans="1:9" ht="16.5" x14ac:dyDescent="0.25">
      <c r="A77" s="84"/>
      <c r="B77" s="87"/>
      <c r="C77" s="84"/>
      <c r="D77" s="110"/>
      <c r="E77" s="110"/>
      <c r="F77" s="110"/>
    </row>
    <row r="78" spans="1:9" ht="16.5" x14ac:dyDescent="0.25">
      <c r="B78" s="88"/>
      <c r="C78"/>
      <c r="D78" s="109"/>
      <c r="E78" s="109"/>
      <c r="F78" s="109"/>
    </row>
    <row r="79" spans="1:9" ht="16.5" x14ac:dyDescent="0.25">
      <c r="B79" s="88"/>
      <c r="C79"/>
      <c r="D79" s="110"/>
      <c r="E79" s="110"/>
      <c r="F79" s="110"/>
    </row>
    <row r="80" spans="1:9" ht="16.5" x14ac:dyDescent="0.25">
      <c r="B80" s="88"/>
      <c r="C80"/>
      <c r="D80" s="110"/>
      <c r="E80" s="110"/>
      <c r="F80" s="110"/>
    </row>
    <row r="81" spans="2:6" ht="16.5" x14ac:dyDescent="0.25">
      <c r="B81" s="88" t="s">
        <v>67</v>
      </c>
      <c r="C81"/>
      <c r="D81" s="111" t="s">
        <v>68</v>
      </c>
      <c r="E81" s="111"/>
      <c r="F81" s="111"/>
    </row>
    <row r="82" spans="2:6" ht="17.25" x14ac:dyDescent="0.3">
      <c r="D82" s="112"/>
      <c r="E82" s="112"/>
      <c r="F82" s="112"/>
    </row>
    <row r="83" spans="2:6" ht="17.25" x14ac:dyDescent="0.3">
      <c r="D83" s="107"/>
      <c r="E83" s="107"/>
      <c r="F83" s="107"/>
    </row>
  </sheetData>
  <mergeCells count="24">
    <mergeCell ref="D83:F83"/>
    <mergeCell ref="A11:F11"/>
    <mergeCell ref="E12:F12"/>
    <mergeCell ref="D74:F74"/>
    <mergeCell ref="D75:F75"/>
    <mergeCell ref="D76:F76"/>
    <mergeCell ref="D77:F77"/>
    <mergeCell ref="D78:F78"/>
    <mergeCell ref="D79:F79"/>
    <mergeCell ref="D80:F80"/>
    <mergeCell ref="D81:F81"/>
    <mergeCell ref="D82:F82"/>
    <mergeCell ref="A10:F10"/>
    <mergeCell ref="A1:F1"/>
    <mergeCell ref="A2:B2"/>
    <mergeCell ref="C2:F2"/>
    <mergeCell ref="A3:B3"/>
    <mergeCell ref="C3:F3"/>
    <mergeCell ref="C4:F4"/>
    <mergeCell ref="C5:F5"/>
    <mergeCell ref="A6:F6"/>
    <mergeCell ref="A7:F7"/>
    <mergeCell ref="A8:F8"/>
    <mergeCell ref="A9:F9"/>
  </mergeCells>
  <pageMargins left="0.7" right="0.7" top="0.75" bottom="0.75" header="0.3" footer="0.3"/>
  <pageSetup paperSize="9" scale="9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Nam Thang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Tran Nhu Huy</cp:lastModifiedBy>
  <cp:lastPrinted>2024-03-15T08:19:44Z</cp:lastPrinted>
  <dcterms:created xsi:type="dcterms:W3CDTF">2023-10-17T10:24:01Z</dcterms:created>
  <dcterms:modified xsi:type="dcterms:W3CDTF">2024-03-15T08:52:42Z</dcterms:modified>
</cp:coreProperties>
</file>